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Naujas aplankas\"/>
    </mc:Choice>
  </mc:AlternateContent>
  <bookViews>
    <workbookView xWindow="0" yWindow="0" windowWidth="20490" windowHeight="8340"/>
  </bookViews>
  <sheets>
    <sheet name="12-01" sheetId="2" r:id="rId1"/>
    <sheet name="09-10-11" sheetId="1" r:id="rId2"/>
  </sheets>
  <definedNames>
    <definedName name="_xlnm.Print_Area" localSheetId="1">'09-10-11'!$A$1:$L$18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8" i="2" l="1"/>
  <c r="J16" i="2"/>
  <c r="J15" i="2"/>
  <c r="H16" i="2"/>
  <c r="F16" i="2"/>
  <c r="C16" i="2"/>
  <c r="J8" i="2"/>
  <c r="H8" i="2"/>
  <c r="F8" i="2"/>
  <c r="C15" i="2"/>
  <c r="F15" i="2"/>
  <c r="H15" i="2"/>
  <c r="K16" i="2" l="1"/>
  <c r="K14" i="2"/>
  <c r="E16" i="2" l="1"/>
  <c r="K13" i="2"/>
  <c r="K12" i="2"/>
  <c r="K11" i="2"/>
  <c r="K10" i="2"/>
  <c r="K9" i="2"/>
  <c r="C8" i="2"/>
  <c r="K7" i="2"/>
  <c r="K6" i="2"/>
  <c r="K5" i="2"/>
  <c r="K4" i="2"/>
  <c r="K3" i="2"/>
  <c r="K13" i="1" l="1"/>
  <c r="K14" i="1"/>
  <c r="K15" i="1"/>
  <c r="K16" i="1"/>
  <c r="K12" i="1"/>
  <c r="K17" i="1" s="1"/>
  <c r="J17" i="1"/>
  <c r="H17" i="1"/>
  <c r="H18" i="1" s="1"/>
  <c r="F17" i="1"/>
  <c r="C17" i="1"/>
  <c r="C18" i="1" s="1"/>
  <c r="K8" i="1"/>
  <c r="K9" i="1"/>
  <c r="K10" i="1"/>
  <c r="K7" i="1"/>
  <c r="K6" i="1"/>
  <c r="K3" i="1"/>
  <c r="K5" i="1" s="1"/>
  <c r="J11" i="1"/>
  <c r="H11" i="1"/>
  <c r="F11" i="1"/>
  <c r="C11" i="1"/>
  <c r="J5" i="1"/>
  <c r="J18" i="1" s="1"/>
  <c r="F5" i="1"/>
  <c r="F18" i="1" s="1"/>
  <c r="E18" i="1" l="1"/>
  <c r="K11" i="1" l="1"/>
  <c r="K18" i="1" s="1"/>
</calcChain>
</file>

<file path=xl/sharedStrings.xml><?xml version="1.0" encoding="utf-8"?>
<sst xmlns="http://schemas.openxmlformats.org/spreadsheetml/2006/main" count="117" uniqueCount="73">
  <si>
    <t>Ugdymo(si) procesas, įvykdytos veiklos</t>
  </si>
  <si>
    <t>Išleista lėšų</t>
  </si>
  <si>
    <t>Iš viso išleista lėšų</t>
  </si>
  <si>
    <t>Data, informacijos pateikimo</t>
  </si>
  <si>
    <t>Problemos</t>
  </si>
  <si>
    <t>Ugdymosi aplinka, įvykdytos veiklos</t>
  </si>
  <si>
    <t>Bendruomenė, įvykdytos veiklos</t>
  </si>
  <si>
    <t>Pagalba mokiniui, mokytojui, įvykdytos veiklos</t>
  </si>
  <si>
    <t>Kretingos Simono Daukanto progimnazijos informacija apie įvykdytas projekto veiklas</t>
  </si>
  <si>
    <t>Darbo užmokestis</t>
  </si>
  <si>
    <t>Projektinės veiklos koordinavimas (parengtas projektinių darbų temų sąrašas)</t>
  </si>
  <si>
    <t>Projektinės veiklos koordinavimas (parengtas 1–8 klasių mokinių projektinės veiklos organizavimo ir vykdymo tvarkos aprašas)</t>
  </si>
  <si>
    <t xml:space="preserve">Tarpdalykinės integracijos projektų vykdymas </t>
  </si>
  <si>
    <t>Iš viso</t>
  </si>
  <si>
    <t>Kvalifikacijos tobulinimo programos ,,Šiuolaikinė pamoka“ įgyvendinimas (lektoriaus paieška, datų derinimas, bendradarbiavimas su Kretingos r. švietimo centro metodininkais)</t>
  </si>
  <si>
    <t>Kvalifikacijos tobulinimo programos ,,Šiuolaikinė pamoka“ įgyvendinimas (seminaras pedagogams ,,Vertinimas ir įsivertinimas)</t>
  </si>
  <si>
    <t>Visos dienos mokinių klubo ,,Veik“ veikla (organizacinė veikla; tėvų prašymų nagrinėjimas, susitarimai dėl darbotvarkės ir maitinimo)</t>
  </si>
  <si>
    <t>Visos dienos mokinių klubo ,,Veik“ veikla (darbo grafiko sudarymas, savaitinių veiklų plano sudarymas ir tvirtinimas,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t>
  </si>
  <si>
    <t>Visos dienos mokinių klubo ,,Veik“ veikla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t>
  </si>
  <si>
    <t>Patyriminio ugdymo aplankų kūrimas</t>
  </si>
  <si>
    <t>Visos dienos mokinių klubo ,,Veik“ veiklų koordinavimas</t>
  </si>
  <si>
    <t>,,Kultūringiausio mokinio" konkurso 1–4 klasėse koordinavimas (išrinkti ir apdovanoti kultūringiausi mokiniai klasėse; rezultatų paskelbimas progimnazijos interneto svetainėje www.kdp.lt ir socialinio tinklo Facebook paskyroje)</t>
  </si>
  <si>
    <t>Išleista       lėšų</t>
  </si>
  <si>
    <t xml:space="preserve">Pedagoginės sklaidos tinklo kūrimas </t>
  </si>
  <si>
    <t>Tarptautinio projekto  ,,Erasmus +“ programoje „Explore, Create and Know“ vykdymas (dalyvaujančių mokinių dienoraščių kūrimas)</t>
  </si>
  <si>
    <t>Tarptautinio projekto  ,,Erasmus +“ programoje „Explore, Create and Know“ vykdymas (integruota IT ir anglų kalbos veikla, naudojant QR kodų kūrimo programą ir šios veiklos dienoraščio pildymas)</t>
  </si>
  <si>
    <t>,,BUDINČIOS KLASĖS“  veikla: ugdymo personalizavimas išvedus mokinį iš pamokos dėl netinkamo elgesio (parengtas ,,Budinčios klasės" tvarkos aprašas, užvestas registracijos žurnalas, kuriame fiksuojami mokiniai, priežastys ir konkreti pamoka, iš kurios mokinys buvo išvestas į budinčią klasę. Apie ,,Budinti klasės" informuoti visi progimnazijos mokytojai. Spalio mėnesį  buvo atvesta 16 mokinių)</t>
  </si>
  <si>
    <t>,,BUDINČIOS KLASĖS“  veikla: ugdymo personalizavimas išvedus mokinį iš pamokos dėl netinkamo elgesio (registracijos žurnale fiksuojami mokiniai, priežastys ir konkreti pamoka, iš kurios mokinys buvo išvestas į budinčią klasę. Spalio mėnesį  buvo atvesta 16 mokinių)</t>
  </si>
  <si>
    <t xml:space="preserve">Skaitymo ir rašymo įgūdžių lavinimo veiklos progimnazijos bibliotekoje (mokinių žodinės apklausos dėl dalyvavimo skaitymo-rašymo veiklose bibliotekoje organizavimas, savaitės veiklų grafiko sudarymas, mokinių supažindinimas su veiklomis)
</t>
  </si>
  <si>
    <t xml:space="preserve">Skaitymo ir rašymo įgūdžių lavinimo veiklos progimnazijos bibliotekoje (skaitymo įgūdžių lavinimas skaitant brolių Grimų, Hanso Kristiano Anderseno pasakas. Rašymo įgūdžių lavinimas - sudėtingesnių žodžių rašyba. Pasakų atsakojimas)
</t>
  </si>
  <si>
    <t>Skaitymo ir rašymo erdvių įrengimas bibliotekoje (17 vnt. vienpusių knygų lentynų)</t>
  </si>
  <si>
    <t>Gamtamokslinio kabineto įrengimas   (2 stalai su 2-jų lentynų moduliu,  stalčių blokas ant ratukų - 8 vnt.)</t>
  </si>
  <si>
    <t>Savipagalbos grupės ,,Mokinys mokiniui“ grupės veikla (parengtas „Mokinys mokiniui“ tvarkos aprašas ir „Registracijos žurnalas“, kuriame mokinys „mokytojas“ fiksuoja pagalbą – konsultaciją mokiniui, kuriam reikia daugiau laiko mokytis ir suprasti dalyką. Pgalba buvo teikiama 18-ai mokinių)</t>
  </si>
  <si>
    <t>Savipagalbos grupės ,,Mokinys mokiniui“ grupės veikla (pagalba buvo teikiama nuotoliniu būdu per messenger 12-ai mokinių. Laikas derintas individualiai, dažniausiai po pamokų. Pagalbą kitiems mokiniams teikė 12 mokinių iš 7a, 8a klasių ,  gerai išmanantys savo pasirinktą pamoką ir turintys to dalyko mokytojo rekomendaciją)</t>
  </si>
  <si>
    <t>,,Vieno autoriaus galerija“ ekspozicijų apipavidalinimo ir tvarkymo koordinavimas (darbas su mokiniais, darbų kūrimas galerijai. Vietos išsirinkimas)</t>
  </si>
  <si>
    <t xml:space="preserve">Progimnazijos sienų pritaikymas ugdymui(si) (idėjos kūrimai, eskizai)  </t>
  </si>
  <si>
    <t xml:space="preserve">Progimnazijos sienų pritaikymas ugdymui(si) (idėjos kūrimai, eskizai) </t>
  </si>
  <si>
    <t>,,Vieno autoriaus galerija“ ekspozicijų apipavidalinimo ir tvarkymo koordinavimas (galerijos logotipas, pakabinimo sistemos užsakymas)</t>
  </si>
  <si>
    <t>,,Kultūringiausio mokinio" konkurso 1–4 klasėse koordinavimas (bendravimas ir bendradarbiavimas su kolegomis, apibendrinta 1-4 klasių mokinių nuomonė apie progimnazijos kultūringo mokinio savybes pritaikius metodą  ,,Minčių lietus")</t>
  </si>
  <si>
    <t>,,Kultūringiausio mokinio" konkurso 1–4 klasėse koordinavimas (darbo grupės sudarymas ir patvirtinimas, šio konkurso nuostatų parengimas ir patvirtinimas bei informacijos apie konkursą paskelbimas progimnazijos interneto svetainėje www.kdp.lt ir socialinio tinklo Facebook paskyroje)</t>
  </si>
  <si>
    <t>Metodinės dienos ,,Patyriminio ugdymo veiksmingumas“ organizavimas</t>
  </si>
  <si>
    <t>Respublikinės konferencijos ,,Ateities mokykla“ organizavimas</t>
  </si>
  <si>
    <t>Vaizdo kameros - 13 vnt.</t>
  </si>
  <si>
    <t xml:space="preserve">Gamtamokslinio kabineto priežiūra (atitikimas elektros, saugos ir sveikatos, gaisrinės saugos, higienos reikalavimams). Veikla 2.1 </t>
  </si>
  <si>
    <t>Tarpdalykinės integracijos projektų vykdymas. Veikla 1.2</t>
  </si>
  <si>
    <t>Visos dienos mokinių klubo ,,Veik“ veikla (pagalba mokantis: pamokų ruoša, konsultacijos mokiniams, skaitymo įgūdžių lavinimas), sveikatinimo užsiėmimai (žaidimai, veiklos lauke, sporto aikštyne, pasivaikščiojimai progimnazijos teritorijoje ir už ribų, sporto dienos), ugdomieji užsiėmimai (mokinių ugdymas per neformaliojo švietimo būrelius, per meninę veiklą, filmų stebėjimą ir jų aptarimą, stalo žaidimus, kūrybines dirbtuves, patyrimines-pažintines veiklas). Veikla 1.1.1</t>
  </si>
  <si>
    <t>Visos dienos mokinių klubo ,,Veik“ veiklos šį mėnesį dėl  pradinio ugdymo klasių mokymosi nuotoliniu būdu neorganizuotos. Veikla 1.1.1</t>
  </si>
  <si>
    <t>Tarptautinio projekto  ,,Erasmus +“ programoje „Explore, Create and Know“ vykdymas (dienoraščio formos kū9rimas, veiklų dienoraščio pildymas). Veikla 1.3</t>
  </si>
  <si>
    <t>Tarptautinio projekto  ,,Erasmus +“ programoje „Explore, Create and Know“ vykdymas (projekto veiklų dienoraščio pildymas). Veikla 1.3</t>
  </si>
  <si>
    <t>Respublikinės konferencijos ,,Ateities mokykla“ organizavimas. Veikla 1.4.2</t>
  </si>
  <si>
    <t>Metodinės dienos ,,Patyriminio ugdymo veiksmingumas“ organizavimas. Veikla 1.4.3</t>
  </si>
  <si>
    <t>Kvalifikacijos tobulinimo programos ,,Šiuolaikinė pamoka“ įgyvendinimas (lektoriaus paieška, datų derinimas, bendradarbiavimas su Kretingos r. švietimo centro metodininkais). Veikla 1.4.8</t>
  </si>
  <si>
    <t>Kvalifikacijos tobulinimo programos ,,Šiuolaikinė pamoka“ įgyvendinimas. Veikla 1.4.8</t>
  </si>
  <si>
    <t>,,Vieno autoriaus galerija“ ekspozicijų apipavidalinimo ir tvarkymo koordinavimas (galerijos logotipas, pakabinimo sistemos užsakymas). Veikla 2.4</t>
  </si>
  <si>
    <t>,,Vieno autoriaus galerija“ ekspozicijų apipavidalinimo ir tvarkymo koordinavimas (darbas su mokiniais, darbų kūrimas galerijai. Vietos išsirinkimas).  Veikla 2.4</t>
  </si>
  <si>
    <t>Dailės studijos įrengimas. Veikla 2.5</t>
  </si>
  <si>
    <t>Pedagoginės sklaidos tinklo kūrimo koordinavimas. Veikla 1.4.1</t>
  </si>
  <si>
    <t>Pedagoginės sklaidos tinklo kūrimas. Veikla 1.4.1</t>
  </si>
  <si>
    <t>Progimnazijos sienų pritaikymas ugdymui(si) (idėjos kūrimai, eskizai). Veikla 2.7</t>
  </si>
  <si>
    <t xml:space="preserve">Progimnazijos sienų pritaikymas ugdymui(si) (idėjos kūrimai, eskizai). Veikla 2.7  </t>
  </si>
  <si>
    <t>,,Kultūringiausio mokinio" konkurso 1–4 klasėse koordinavimas (išrinkti ir apdovanoti kultūringiausi mokiniai klasėse; rezultatų paskelbimas progimnazijos interneto svetainėje www.kdp.lt ir socialinio tinklo Facebook paskyroje). Veikla 2.8</t>
  </si>
  <si>
    <t>,,Kultūringiausio mokinio" konkurso 1–4 klasėse koordinavimas (darbo grupės sudarymas ir patvirtinimas, šio konkurso nuostatų parengimas ir patvirtinimas bei informacijos apie konkursą paskelbimas progimnazijos interneto svetainėje. www.kdp.lt ir socialinio tinklo Facebook paskyroje). Veikla 2.8</t>
  </si>
  <si>
    <t xml:space="preserve">Skaitymo ir rašymo įgūdžių lavinimo veiklos progimnazijos bibliotekoje (skaitymo įgūdžių lavinimas - mokiniai susipažino su švedų vaikų ir jaunimo literatūros rašytoja Astrid Lindgren bei jos kūryba. Veikla 2.2
</t>
  </si>
  <si>
    <t xml:space="preserve">Skaitymo ir rašymo įgūdžių lavinimo veiklos progimnazijos bibliotekoje (Mokiniai susipažino su prancūzų rašytoju-pasakininku Šarliu Pero, skaitė jo pasakas, nagrinėjo sudėtingesnių žodžių rašybą, mokėsi atpasakoti  perskaitytas pasakas). Veikla 2.2
</t>
  </si>
  <si>
    <t>Projektinės veiklos koordinavimas (1-8 klasių mokinių projektinių darbų temų pateikimas, darbų grupių sudarymas,  grupių ir sąrašų pateikimas viešame stende). Veikla 1.2</t>
  </si>
  <si>
    <t>Projektinės veiklos koordinavimas (Projekto ,,Kokybės krepšelis“ vykdymo sklaida visuomenei: straipsnis rajono laikraštyje ,,Pajūrio naujienos", progimnazijos svetainei www.kdp.lt.  Mokinių konsultavimas). Veikla 1.2</t>
  </si>
  <si>
    <t>Savipagalbos grupės ,,Mokinys mokiniui“ grupės veikla ( parengtas savipagalbos grupės nuotolinių konsultacijų tvarkaraštis. Konsultacijos buvo suteiktos 12 mokinių). Veikla 1.1.2</t>
  </si>
  <si>
    <t>Savipagalbos grupės ,,Mokinys mokiniui“ grupės veikla (pagal parengtą savipagalbos grupės nuotolinių konsultacijų tvarkaraštį mokymosi pagalba buvo suteikta 12 mokinių nuotoloniu būdu). Veikla 1.1.2</t>
  </si>
  <si>
    <t>Projekto ,,Kokybės krepšelis" vykdymo sklaida. Veikla 1.6</t>
  </si>
  <si>
    <t>Gamtamokslinio kabineto įrengimas   (1 mokytojo stalas, 1 stalčių blokas ant ratukų, 1 spintelė, 2 spintos). Veikla 2.1</t>
  </si>
  <si>
    <t>Skaitymo ir rašymo erdvių įrengimas bibliotekoje (1 recepcija, 1 rūbų spinta, 1 demonstracinė lenta, 1 staliukas kopijavimo aparatui, 1 rašomasis stalas, 4 skaitymo stalai, 1 spinta dokumentams, 1 lentyna). Veikla 2.2</t>
  </si>
  <si>
    <t>,,BUDINČIOS KLASĖS“  veikla: ugdymo personalizavimas (karantino metu mokymosi pagalbą progimnazijoje gavo 11  mokinių, turinčių mokymosi sunkumų mokantis nuotoliniu būdu namuose). Veikla 1.1.3</t>
  </si>
  <si>
    <t>,,BUDINČIOS KLASĖS“  veikla nevykdyta nuo 2021-01-02, atnaujinta - nuo 2021 m. sausio 25 d. (progimnazijoje nuotoliniu būdu mokosi 7 mokiniai dėl nepažangumo problemų). Veikla 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</si>
</sst>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86"/>
      <scheme val="minor"/>
    </font>
    <font>
      <b/>
      <i/>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b/>
      <i/>
      <sz val="12"/>
      <color theme="1"/>
      <name val="Calibri"/>
      <family val="2"/>
      <charset val="186"/>
      <scheme val="minor"/>
    </font>
    <font>
      <i/>
      <sz val="12"/>
      <color theme="1"/>
      <name val="Calibri"/>
      <family val="2"/>
      <charset val="186"/>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48">
    <xf numFmtId="0" fontId="0" fillId="0" borderId="0" xfId="0"/>
    <xf numFmtId="0" fontId="0" fillId="3" borderId="5" xfId="0" applyFont="1" applyFill="1" applyBorder="1"/>
    <xf numFmtId="0" fontId="0" fillId="0" borderId="5" xfId="0" applyFont="1" applyBorder="1"/>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3" fillId="3" borderId="8" xfId="0" applyFont="1" applyFill="1" applyBorder="1" applyAlignment="1">
      <alignment horizontal="center" wrapText="1"/>
    </xf>
    <xf numFmtId="0" fontId="0" fillId="3" borderId="2" xfId="0" applyFont="1" applyFill="1" applyBorder="1" applyAlignment="1">
      <alignment horizontal="center" vertical="center"/>
    </xf>
    <xf numFmtId="2" fontId="0" fillId="3" borderId="16" xfId="0" applyNumberFormat="1" applyFont="1" applyFill="1" applyBorder="1" applyAlignment="1">
      <alignment horizontal="center"/>
    </xf>
    <xf numFmtId="0" fontId="1" fillId="3" borderId="1" xfId="0" applyFont="1" applyFill="1" applyBorder="1" applyAlignment="1">
      <alignment vertical="center"/>
    </xf>
    <xf numFmtId="0" fontId="0" fillId="3" borderId="12" xfId="0" applyFont="1" applyFill="1" applyBorder="1" applyAlignment="1">
      <alignment horizontal="center"/>
    </xf>
    <xf numFmtId="0" fontId="0" fillId="3" borderId="8" xfId="0" applyFont="1" applyFill="1" applyBorder="1" applyAlignment="1">
      <alignment horizontal="center"/>
    </xf>
    <xf numFmtId="0" fontId="0" fillId="3" borderId="2" xfId="0" applyFont="1" applyFill="1" applyBorder="1"/>
    <xf numFmtId="0" fontId="0" fillId="0" borderId="2" xfId="0" applyFont="1" applyBorder="1"/>
    <xf numFmtId="0" fontId="0" fillId="3" borderId="0" xfId="0" applyFont="1" applyFill="1" applyBorder="1"/>
    <xf numFmtId="0" fontId="0" fillId="0" borderId="0" xfId="0" applyFont="1" applyBorder="1"/>
    <xf numFmtId="0" fontId="0" fillId="3" borderId="11" xfId="0" applyFont="1" applyFill="1" applyBorder="1" applyAlignment="1">
      <alignment horizontal="center"/>
    </xf>
    <xf numFmtId="0" fontId="0" fillId="3" borderId="23" xfId="0" applyFont="1" applyFill="1" applyBorder="1" applyAlignment="1">
      <alignment horizontal="center"/>
    </xf>
    <xf numFmtId="0" fontId="0" fillId="3" borderId="28" xfId="0" applyFont="1" applyFill="1" applyBorder="1"/>
    <xf numFmtId="0" fontId="0" fillId="3" borderId="20" xfId="0" applyFont="1" applyFill="1" applyBorder="1" applyAlignment="1">
      <alignment horizontal="center"/>
    </xf>
    <xf numFmtId="2" fontId="0" fillId="3" borderId="17" xfId="0" applyNumberFormat="1" applyFont="1" applyFill="1" applyBorder="1" applyAlignment="1">
      <alignment horizontal="center"/>
    </xf>
    <xf numFmtId="0" fontId="0" fillId="3" borderId="3" xfId="0" applyFont="1" applyFill="1" applyBorder="1"/>
    <xf numFmtId="0" fontId="0" fillId="0" borderId="3" xfId="0" applyFont="1" applyBorder="1"/>
    <xf numFmtId="0" fontId="1" fillId="3" borderId="13" xfId="0" applyFont="1" applyFill="1" applyBorder="1" applyAlignment="1">
      <alignment vertical="center"/>
    </xf>
    <xf numFmtId="0" fontId="1" fillId="3" borderId="9" xfId="0" applyFont="1" applyFill="1" applyBorder="1" applyAlignment="1">
      <alignment vertical="center"/>
    </xf>
    <xf numFmtId="0" fontId="0" fillId="0" borderId="1" xfId="0" applyFont="1" applyBorder="1"/>
    <xf numFmtId="0" fontId="0" fillId="3" borderId="1" xfId="0" applyFont="1" applyFill="1" applyBorder="1"/>
    <xf numFmtId="0" fontId="0" fillId="3" borderId="21" xfId="0" applyFont="1" applyFill="1" applyBorder="1" applyAlignment="1">
      <alignment horizontal="center"/>
    </xf>
    <xf numFmtId="0" fontId="0" fillId="3" borderId="15" xfId="0" applyFont="1" applyFill="1" applyBorder="1" applyAlignment="1">
      <alignment horizontal="center"/>
    </xf>
    <xf numFmtId="0" fontId="1" fillId="3" borderId="1" xfId="0" applyFont="1" applyFill="1" applyBorder="1"/>
    <xf numFmtId="0" fontId="4" fillId="3" borderId="1" xfId="0" applyFont="1" applyFill="1" applyBorder="1"/>
    <xf numFmtId="0" fontId="0" fillId="3" borderId="26" xfId="0" applyFont="1" applyFill="1" applyBorder="1"/>
    <xf numFmtId="2" fontId="1" fillId="3" borderId="12" xfId="0" applyNumberFormat="1" applyFont="1" applyFill="1" applyBorder="1" applyAlignment="1">
      <alignment horizontal="center"/>
    </xf>
    <xf numFmtId="2" fontId="1" fillId="3" borderId="8" xfId="0" applyNumberFormat="1" applyFont="1" applyFill="1" applyBorder="1" applyAlignment="1">
      <alignment horizontal="center"/>
    </xf>
    <xf numFmtId="0" fontId="3" fillId="3" borderId="1" xfId="0" applyFont="1" applyFill="1" applyBorder="1" applyAlignment="1">
      <alignment horizontal="center" vertical="center"/>
    </xf>
    <xf numFmtId="0" fontId="3" fillId="3" borderId="24" xfId="0" applyFont="1" applyFill="1" applyBorder="1" applyAlignment="1">
      <alignment horizontal="center" vertical="center" wrapText="1"/>
    </xf>
    <xf numFmtId="0" fontId="0" fillId="3" borderId="24" xfId="0" applyFont="1" applyFill="1" applyBorder="1" applyAlignment="1">
      <alignment vertical="top" wrapText="1"/>
    </xf>
    <xf numFmtId="0" fontId="0" fillId="3" borderId="8" xfId="0" applyFont="1" applyFill="1" applyBorder="1" applyAlignment="1">
      <alignment vertical="top" wrapText="1"/>
    </xf>
    <xf numFmtId="0" fontId="0" fillId="3" borderId="10" xfId="0" applyFont="1" applyFill="1" applyBorder="1"/>
    <xf numFmtId="2" fontId="0" fillId="3" borderId="1" xfId="0" applyNumberFormat="1" applyFont="1" applyFill="1" applyBorder="1" applyAlignment="1">
      <alignment horizontal="center"/>
    </xf>
    <xf numFmtId="0" fontId="0" fillId="3" borderId="1" xfId="0" applyFont="1" applyFill="1" applyBorder="1" applyAlignment="1">
      <alignment horizontal="center"/>
    </xf>
    <xf numFmtId="2" fontId="3" fillId="3" borderId="8" xfId="0" applyNumberFormat="1" applyFont="1" applyFill="1" applyBorder="1" applyAlignment="1">
      <alignment horizontal="center"/>
    </xf>
    <xf numFmtId="0" fontId="0" fillId="3" borderId="1" xfId="0" applyFont="1" applyFill="1" applyBorder="1" applyAlignment="1">
      <alignment vertical="top" wrapText="1"/>
    </xf>
    <xf numFmtId="0" fontId="0" fillId="3" borderId="6" xfId="0" applyFont="1" applyFill="1" applyBorder="1"/>
    <xf numFmtId="0" fontId="0" fillId="3" borderId="8" xfId="0" applyFont="1" applyFill="1" applyBorder="1" applyAlignment="1">
      <alignment horizontal="left" vertical="top" wrapText="1"/>
    </xf>
    <xf numFmtId="0" fontId="0" fillId="3" borderId="7" xfId="0" applyFont="1" applyFill="1" applyBorder="1" applyAlignment="1">
      <alignment vertical="top" wrapText="1"/>
    </xf>
    <xf numFmtId="0" fontId="0" fillId="3" borderId="28" xfId="0" applyFont="1" applyFill="1" applyBorder="1" applyAlignment="1">
      <alignment vertical="top" wrapText="1"/>
    </xf>
    <xf numFmtId="2" fontId="0" fillId="3" borderId="7" xfId="0" applyNumberFormat="1" applyFont="1" applyFill="1" applyBorder="1" applyAlignment="1">
      <alignment horizontal="center"/>
    </xf>
    <xf numFmtId="0" fontId="0" fillId="3" borderId="7" xfId="0" applyFont="1" applyFill="1" applyBorder="1" applyAlignment="1">
      <alignment horizontal="center"/>
    </xf>
    <xf numFmtId="0" fontId="0" fillId="3" borderId="22" xfId="0" applyFont="1" applyFill="1" applyBorder="1"/>
    <xf numFmtId="0" fontId="0" fillId="3" borderId="27" xfId="0" applyFont="1" applyFill="1" applyBorder="1" applyAlignment="1">
      <alignment vertical="top" wrapText="1"/>
    </xf>
    <xf numFmtId="2" fontId="0" fillId="3" borderId="22" xfId="0" applyNumberFormat="1" applyFont="1" applyFill="1" applyBorder="1" applyAlignment="1">
      <alignment horizontal="center"/>
    </xf>
    <xf numFmtId="0" fontId="0" fillId="3" borderId="22" xfId="0" applyFont="1" applyFill="1" applyBorder="1" applyAlignment="1">
      <alignment horizontal="center"/>
    </xf>
    <xf numFmtId="0" fontId="3" fillId="3" borderId="8" xfId="0" applyFont="1" applyFill="1" applyBorder="1" applyAlignment="1">
      <alignment horizontal="center"/>
    </xf>
    <xf numFmtId="0" fontId="0" fillId="3" borderId="0" xfId="0" applyFont="1" applyFill="1" applyBorder="1" applyAlignment="1">
      <alignment vertical="top" wrapText="1"/>
    </xf>
    <xf numFmtId="0" fontId="0" fillId="3" borderId="26" xfId="0" applyFont="1" applyFill="1" applyBorder="1" applyAlignment="1">
      <alignment vertical="top" wrapText="1"/>
    </xf>
    <xf numFmtId="0" fontId="0" fillId="3" borderId="0" xfId="0" applyFont="1" applyFill="1" applyBorder="1" applyAlignment="1">
      <alignment horizontal="center"/>
    </xf>
    <xf numFmtId="0" fontId="0" fillId="3" borderId="15" xfId="0" applyFont="1" applyFill="1" applyBorder="1" applyAlignment="1">
      <alignment vertical="top" wrapText="1"/>
    </xf>
    <xf numFmtId="0" fontId="0" fillId="3" borderId="15" xfId="0" applyFont="1" applyFill="1" applyBorder="1"/>
    <xf numFmtId="0" fontId="3" fillId="3" borderId="15" xfId="0" applyFont="1" applyFill="1" applyBorder="1" applyAlignment="1">
      <alignment horizontal="center"/>
    </xf>
    <xf numFmtId="0" fontId="0" fillId="3" borderId="15" xfId="0" applyFont="1" applyFill="1" applyBorder="1" applyAlignment="1">
      <alignment horizontal="center" vertical="center"/>
    </xf>
    <xf numFmtId="0" fontId="0" fillId="3" borderId="16" xfId="0" applyFont="1" applyFill="1" applyBorder="1" applyAlignment="1">
      <alignment horizontal="left" vertical="top" wrapText="1"/>
    </xf>
    <xf numFmtId="14" fontId="6" fillId="3" borderId="8" xfId="0" applyNumberFormat="1" applyFont="1" applyFill="1" applyBorder="1" applyAlignment="1">
      <alignment vertical="center"/>
    </xf>
    <xf numFmtId="0" fontId="6" fillId="3" borderId="1" xfId="0" applyFont="1" applyFill="1" applyBorder="1" applyAlignment="1">
      <alignment vertical="center"/>
    </xf>
    <xf numFmtId="0" fontId="6" fillId="3" borderId="12" xfId="0" applyFont="1" applyFill="1" applyBorder="1" applyAlignment="1">
      <alignment horizontal="center"/>
    </xf>
    <xf numFmtId="0" fontId="6" fillId="3" borderId="8" xfId="0" applyFont="1" applyFill="1" applyBorder="1" applyAlignment="1">
      <alignment vertical="center"/>
    </xf>
    <xf numFmtId="0" fontId="6" fillId="3" borderId="8" xfId="0" applyFont="1" applyFill="1" applyBorder="1" applyAlignment="1">
      <alignment horizontal="center"/>
    </xf>
    <xf numFmtId="0" fontId="6" fillId="3" borderId="24" xfId="0" applyFont="1" applyFill="1" applyBorder="1" applyAlignment="1">
      <alignment vertical="center"/>
    </xf>
    <xf numFmtId="0" fontId="6" fillId="3" borderId="1" xfId="0" applyFont="1" applyFill="1" applyBorder="1"/>
    <xf numFmtId="0" fontId="6" fillId="4" borderId="1" xfId="0" applyFont="1" applyFill="1" applyBorder="1"/>
    <xf numFmtId="2" fontId="6" fillId="3" borderId="12" xfId="0" applyNumberFormat="1" applyFont="1" applyFill="1" applyBorder="1" applyAlignment="1">
      <alignment horizontal="center"/>
    </xf>
    <xf numFmtId="0" fontId="6" fillId="3" borderId="8" xfId="0" applyFont="1" applyFill="1" applyBorder="1" applyAlignment="1">
      <alignment horizontal="right"/>
    </xf>
    <xf numFmtId="0" fontId="6" fillId="3" borderId="1" xfId="0" applyFont="1" applyFill="1" applyBorder="1" applyAlignment="1">
      <alignment horizontal="right"/>
    </xf>
    <xf numFmtId="2" fontId="6" fillId="3" borderId="8" xfId="0" applyNumberFormat="1" applyFont="1" applyFill="1" applyBorder="1" applyAlignment="1">
      <alignment horizontal="center"/>
    </xf>
    <xf numFmtId="0" fontId="6" fillId="3" borderId="24" xfId="0" applyFont="1" applyFill="1" applyBorder="1" applyAlignment="1">
      <alignment horizontal="right"/>
    </xf>
    <xf numFmtId="0" fontId="7" fillId="3" borderId="1" xfId="0" applyFont="1" applyFill="1" applyBorder="1"/>
    <xf numFmtId="0" fontId="7" fillId="2" borderId="1" xfId="0" applyFont="1" applyFill="1" applyBorder="1"/>
    <xf numFmtId="14" fontId="6" fillId="3" borderId="8" xfId="0" applyNumberFormat="1" applyFont="1" applyFill="1" applyBorder="1" applyAlignment="1">
      <alignment horizontal="center" vertical="center"/>
    </xf>
    <xf numFmtId="0" fontId="6" fillId="3" borderId="13" xfId="0" applyFont="1" applyFill="1" applyBorder="1" applyAlignment="1">
      <alignment vertical="center"/>
    </xf>
    <xf numFmtId="0" fontId="6" fillId="3" borderId="9" xfId="0" applyFont="1" applyFill="1" applyBorder="1" applyAlignment="1">
      <alignment vertical="center"/>
    </xf>
    <xf numFmtId="0" fontId="6" fillId="4" borderId="9" xfId="0" applyFont="1" applyFill="1" applyBorder="1" applyAlignment="1">
      <alignment vertical="center"/>
    </xf>
    <xf numFmtId="0" fontId="3" fillId="3" borderId="10" xfId="0" applyFont="1" applyFill="1" applyBorder="1" applyAlignment="1">
      <alignment horizontal="center" vertical="center"/>
    </xf>
    <xf numFmtId="0" fontId="0" fillId="3" borderId="22" xfId="0" applyFont="1" applyFill="1" applyBorder="1" applyAlignment="1">
      <alignment horizontal="center" vertical="center"/>
    </xf>
    <xf numFmtId="14" fontId="1" fillId="3" borderId="8" xfId="0" applyNumberFormat="1" applyFont="1" applyFill="1" applyBorder="1" applyAlignment="1">
      <alignment vertical="center"/>
    </xf>
    <xf numFmtId="0" fontId="1" fillId="3" borderId="8" xfId="0" applyFont="1" applyFill="1" applyBorder="1" applyAlignment="1">
      <alignment vertical="center"/>
    </xf>
    <xf numFmtId="0" fontId="1" fillId="3" borderId="24" xfId="0" applyFont="1" applyFill="1" applyBorder="1" applyAlignment="1">
      <alignment vertical="center"/>
    </xf>
    <xf numFmtId="0" fontId="1" fillId="3" borderId="1" xfId="0" applyFont="1" applyFill="1" applyBorder="1" applyAlignment="1">
      <alignment horizontal="center"/>
    </xf>
    <xf numFmtId="0" fontId="1" fillId="3" borderId="8" xfId="0" applyFont="1" applyFill="1" applyBorder="1" applyAlignment="1">
      <alignment horizontal="center" wrapText="1"/>
    </xf>
    <xf numFmtId="0" fontId="0" fillId="3" borderId="23" xfId="0" applyFont="1" applyFill="1" applyBorder="1" applyAlignment="1">
      <alignment horizontal="left" vertical="top" wrapText="1"/>
    </xf>
    <xf numFmtId="0" fontId="5" fillId="3" borderId="8" xfId="0" applyFont="1" applyFill="1" applyBorder="1" applyAlignment="1">
      <alignment vertical="top" wrapText="1"/>
    </xf>
    <xf numFmtId="0" fontId="0" fillId="3" borderId="3" xfId="0" applyFont="1" applyFill="1" applyBorder="1" applyAlignment="1">
      <alignment vertical="top" wrapText="1"/>
    </xf>
    <xf numFmtId="0" fontId="0" fillId="3" borderId="17" xfId="0" applyFont="1" applyFill="1" applyBorder="1" applyAlignment="1">
      <alignment horizontal="left" vertical="top" wrapText="1"/>
    </xf>
    <xf numFmtId="0" fontId="2" fillId="3" borderId="8" xfId="0" applyFont="1" applyFill="1" applyBorder="1" applyAlignment="1">
      <alignment vertical="top" wrapText="1"/>
    </xf>
    <xf numFmtId="14" fontId="1" fillId="3" borderId="8" xfId="0" applyNumberFormat="1" applyFont="1" applyFill="1" applyBorder="1" applyAlignment="1">
      <alignment horizontal="center" vertical="center"/>
    </xf>
    <xf numFmtId="0" fontId="1" fillId="3" borderId="8" xfId="0" applyFont="1" applyFill="1" applyBorder="1" applyAlignment="1">
      <alignment horizontal="center"/>
    </xf>
    <xf numFmtId="0" fontId="0" fillId="3" borderId="15" xfId="0" applyFont="1" applyFill="1" applyBorder="1" applyAlignment="1">
      <alignment horizontal="left" vertical="top" wrapText="1"/>
    </xf>
    <xf numFmtId="0" fontId="0" fillId="3" borderId="24" xfId="0" applyFont="1" applyFill="1" applyBorder="1"/>
    <xf numFmtId="0" fontId="1" fillId="3" borderId="12" xfId="0" applyFont="1" applyFill="1" applyBorder="1" applyAlignment="1">
      <alignment horizontal="center"/>
    </xf>
    <xf numFmtId="0" fontId="1" fillId="3" borderId="30" xfId="0" applyFont="1" applyFill="1" applyBorder="1" applyAlignment="1">
      <alignment horizontal="center"/>
    </xf>
    <xf numFmtId="0" fontId="1" fillId="3" borderId="8" xfId="0" applyFont="1" applyFill="1" applyBorder="1" applyAlignment="1">
      <alignment horizontal="right"/>
    </xf>
    <xf numFmtId="0" fontId="1" fillId="3" borderId="1" xfId="0" applyFont="1" applyFill="1" applyBorder="1" applyAlignment="1">
      <alignment horizontal="right"/>
    </xf>
    <xf numFmtId="0" fontId="1" fillId="3" borderId="24" xfId="0" applyFont="1" applyFill="1" applyBorder="1" applyAlignment="1">
      <alignment horizontal="right"/>
    </xf>
    <xf numFmtId="0" fontId="3" fillId="0" borderId="4" xfId="0" applyFont="1" applyBorder="1" applyAlignment="1">
      <alignment horizontal="center" vertical="center"/>
    </xf>
    <xf numFmtId="0" fontId="0" fillId="0" borderId="5" xfId="0" applyFont="1" applyBorder="1" applyAlignment="1"/>
    <xf numFmtId="14" fontId="0" fillId="3" borderId="14" xfId="0" applyNumberFormat="1"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xf numFmtId="0" fontId="0" fillId="3" borderId="26" xfId="0" applyFont="1" applyFill="1" applyBorder="1" applyAlignment="1"/>
    <xf numFmtId="0" fontId="0" fillId="3" borderId="27" xfId="0" applyFont="1" applyFill="1" applyBorder="1" applyAlignment="1"/>
    <xf numFmtId="0" fontId="0" fillId="3" borderId="29" xfId="0" applyFont="1" applyFill="1" applyBorder="1" applyAlignment="1"/>
    <xf numFmtId="0" fontId="6" fillId="3" borderId="12" xfId="0" applyFont="1" applyFill="1" applyBorder="1" applyAlignment="1">
      <alignment horizontal="center" vertical="center"/>
    </xf>
    <xf numFmtId="0" fontId="6" fillId="3" borderId="24" xfId="0" applyFont="1" applyFill="1" applyBorder="1" applyAlignment="1">
      <alignment vertical="center"/>
    </xf>
    <xf numFmtId="14" fontId="0" fillId="3" borderId="15" xfId="0" applyNumberFormat="1" applyFont="1" applyFill="1" applyBorder="1" applyAlignment="1">
      <alignment horizontal="center" vertical="center"/>
    </xf>
    <xf numFmtId="14" fontId="0" fillId="3" borderId="16" xfId="0" applyNumberFormat="1" applyFont="1" applyFill="1" applyBorder="1" applyAlignment="1">
      <alignment horizontal="center" vertical="center"/>
    </xf>
    <xf numFmtId="0" fontId="0" fillId="3" borderId="14" xfId="0" applyFont="1" applyFill="1" applyBorder="1" applyAlignment="1">
      <alignment vertical="top" wrapText="1"/>
    </xf>
    <xf numFmtId="0" fontId="0" fillId="3" borderId="16" xfId="0" applyFont="1" applyFill="1" applyBorder="1" applyAlignment="1">
      <alignment vertical="top" wrapText="1"/>
    </xf>
    <xf numFmtId="0" fontId="0" fillId="3" borderId="14" xfId="0" applyFont="1" applyFill="1" applyBorder="1" applyAlignment="1">
      <alignment horizontal="left" vertical="top" wrapText="1"/>
    </xf>
    <xf numFmtId="0" fontId="0" fillId="3" borderId="16" xfId="0" applyFont="1" applyFill="1" applyBorder="1" applyAlignment="1">
      <alignment horizontal="left" vertical="top" wrapText="1"/>
    </xf>
    <xf numFmtId="0" fontId="0" fillId="3" borderId="14" xfId="0" applyFont="1" applyFill="1" applyBorder="1" applyAlignment="1">
      <alignment horizontal="center"/>
    </xf>
    <xf numFmtId="0" fontId="0" fillId="3" borderId="16" xfId="0" applyFont="1" applyFill="1" applyBorder="1" applyAlignment="1">
      <alignment horizontal="center"/>
    </xf>
    <xf numFmtId="0" fontId="0" fillId="3" borderId="14" xfId="0" applyFont="1" applyFill="1" applyBorder="1"/>
    <xf numFmtId="0" fontId="0" fillId="3" borderId="16" xfId="0" applyFont="1" applyFill="1" applyBorder="1"/>
    <xf numFmtId="0" fontId="0" fillId="3" borderId="14" xfId="0" applyFont="1" applyFill="1" applyBorder="1" applyAlignment="1">
      <alignment horizontal="center" vertical="top" wrapText="1"/>
    </xf>
    <xf numFmtId="0" fontId="0" fillId="3" borderId="16" xfId="0" applyFont="1" applyFill="1" applyBorder="1" applyAlignment="1">
      <alignment horizontal="center" vertical="top" wrapText="1"/>
    </xf>
    <xf numFmtId="0" fontId="3" fillId="3" borderId="4" xfId="0" applyFont="1" applyFill="1" applyBorder="1" applyAlignment="1">
      <alignment horizontal="center" vertical="center"/>
    </xf>
    <xf numFmtId="0" fontId="0" fillId="3" borderId="5" xfId="0" applyFont="1" applyFill="1" applyBorder="1" applyAlignment="1"/>
    <xf numFmtId="0" fontId="3" fillId="3" borderId="25" xfId="0" applyFont="1" applyFill="1" applyBorder="1" applyAlignment="1">
      <alignment horizontal="center" vertical="center"/>
    </xf>
    <xf numFmtId="0" fontId="0" fillId="3" borderId="26" xfId="0" applyFont="1" applyFill="1" applyBorder="1" applyAlignment="1">
      <alignment vertical="center"/>
    </xf>
    <xf numFmtId="0" fontId="0" fillId="3" borderId="27" xfId="0" applyFont="1" applyFill="1" applyBorder="1" applyAlignment="1">
      <alignment vertical="center"/>
    </xf>
    <xf numFmtId="0" fontId="3" fillId="3" borderId="14" xfId="0" applyFont="1" applyFill="1" applyBorder="1" applyAlignment="1">
      <alignment horizontal="center" wrapText="1"/>
    </xf>
    <xf numFmtId="0" fontId="3" fillId="3" borderId="16" xfId="0" applyFont="1" applyFill="1" applyBorder="1" applyAlignment="1">
      <alignment horizontal="center" wrapText="1"/>
    </xf>
    <xf numFmtId="2" fontId="3" fillId="3" borderId="14" xfId="0" applyNumberFormat="1" applyFont="1" applyFill="1" applyBorder="1" applyAlignment="1">
      <alignment horizontal="center" wrapText="1"/>
    </xf>
    <xf numFmtId="0" fontId="1" fillId="3" borderId="12" xfId="0" applyFont="1" applyFill="1" applyBorder="1" applyAlignment="1">
      <alignment horizontal="center" vertical="center"/>
    </xf>
    <xf numFmtId="0" fontId="1" fillId="3" borderId="24" xfId="0" applyFont="1" applyFill="1" applyBorder="1" applyAlignment="1">
      <alignment vertical="center"/>
    </xf>
    <xf numFmtId="14" fontId="0" fillId="3" borderId="14" xfId="0" applyNumberFormat="1" applyFont="1" applyFill="1" applyBorder="1" applyAlignment="1">
      <alignment horizontal="center" vertical="top" wrapText="1"/>
    </xf>
    <xf numFmtId="0" fontId="3" fillId="3" borderId="2" xfId="0" applyFont="1" applyFill="1" applyBorder="1" applyAlignment="1">
      <alignment horizontal="center" vertical="center" wrapText="1"/>
    </xf>
    <xf numFmtId="0" fontId="0" fillId="3" borderId="3" xfId="0" applyFont="1" applyFill="1" applyBorder="1" applyAlignment="1">
      <alignment wrapText="1"/>
    </xf>
    <xf numFmtId="0" fontId="3" fillId="3" borderId="18" xfId="0" applyFont="1" applyFill="1" applyBorder="1" applyAlignment="1">
      <alignment horizontal="center" wrapText="1"/>
    </xf>
    <xf numFmtId="0" fontId="0" fillId="3" borderId="19" xfId="0" applyFont="1" applyFill="1" applyBorder="1" applyAlignment="1">
      <alignment horizontal="center" wrapText="1"/>
    </xf>
    <xf numFmtId="0" fontId="3" fillId="3" borderId="25"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3" fillId="3" borderId="2" xfId="0" applyFont="1" applyFill="1" applyBorder="1" applyAlignment="1">
      <alignment horizontal="center" wrapText="1"/>
    </xf>
    <xf numFmtId="0" fontId="0" fillId="3" borderId="3" xfId="0" applyFont="1" applyFill="1" applyBorder="1" applyAlignment="1">
      <alignment horizontal="center"/>
    </xf>
    <xf numFmtId="0" fontId="0" fillId="3" borderId="16" xfId="0" applyFont="1" applyFill="1" applyBorder="1" applyAlignment="1">
      <alignment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tabSelected="1" view="pageBreakPreview" topLeftCell="B9" zoomScale="70" zoomScaleNormal="40" zoomScaleSheetLayoutView="70" workbookViewId="0">
      <selection activeCell="K16" sqref="K16"/>
    </sheetView>
  </sheetViews>
  <sheetFormatPr defaultColWidth="9.140625" defaultRowHeight="15" x14ac:dyDescent="0.25"/>
  <cols>
    <col min="1" max="1" width="13.85546875" style="63" customWidth="1"/>
    <col min="2" max="2" width="44.85546875" style="17" customWidth="1"/>
    <col min="3" max="3" width="15.28515625" style="30" customWidth="1"/>
    <col min="4" max="4" width="54.85546875" style="61" customWidth="1"/>
    <col min="5" max="5" width="0.140625" style="17" hidden="1" customWidth="1"/>
    <col min="6" max="6" width="13.85546875" style="31" customWidth="1"/>
    <col min="7" max="7" width="29.7109375" style="34" customWidth="1"/>
    <col min="8" max="8" width="14.7109375" style="59" customWidth="1"/>
    <col min="9" max="9" width="41.7109375" style="61" customWidth="1"/>
    <col min="10" max="10" width="13" style="59" customWidth="1"/>
    <col min="11" max="11" width="12.42578125" style="62" customWidth="1"/>
    <col min="12" max="12" width="12.85546875" style="34" customWidth="1"/>
    <col min="13" max="54" width="9.140625" style="17" hidden="1" customWidth="1"/>
    <col min="55" max="16384" width="9.140625" style="18"/>
  </cols>
  <sheetData>
    <row r="1" spans="1:54" s="2" customFormat="1" ht="24" customHeight="1" thickBot="1" x14ac:dyDescent="0.3">
      <c r="A1" s="105" t="s">
        <v>8</v>
      </c>
      <c r="B1" s="106"/>
      <c r="C1" s="106"/>
      <c r="D1" s="106"/>
      <c r="E1" s="106"/>
      <c r="F1" s="106"/>
      <c r="G1" s="106"/>
      <c r="H1" s="106"/>
      <c r="I1" s="106"/>
      <c r="J1" s="106"/>
      <c r="K1" s="106"/>
      <c r="L1" s="106"/>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s="8" customFormat="1" ht="45.75" thickBot="1" x14ac:dyDescent="0.3">
      <c r="A2" s="4" t="s">
        <v>3</v>
      </c>
      <c r="B2" s="5" t="s">
        <v>0</v>
      </c>
      <c r="C2" s="3" t="s">
        <v>1</v>
      </c>
      <c r="D2" s="4" t="s">
        <v>7</v>
      </c>
      <c r="E2" s="37"/>
      <c r="F2" s="4" t="s">
        <v>1</v>
      </c>
      <c r="G2" s="38" t="s">
        <v>5</v>
      </c>
      <c r="H2" s="5" t="s">
        <v>1</v>
      </c>
      <c r="I2" s="4" t="s">
        <v>6</v>
      </c>
      <c r="J2" s="5" t="s">
        <v>22</v>
      </c>
      <c r="K2" s="4" t="s">
        <v>2</v>
      </c>
      <c r="L2" s="6" t="s">
        <v>4</v>
      </c>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s="16" customFormat="1" ht="75.75" thickBot="1" x14ac:dyDescent="0.3">
      <c r="A3" s="107">
        <v>44196</v>
      </c>
      <c r="B3" s="39" t="s">
        <v>64</v>
      </c>
      <c r="C3" s="13">
        <v>62.92</v>
      </c>
      <c r="D3" s="40" t="s">
        <v>71</v>
      </c>
      <c r="E3" s="41"/>
      <c r="F3" s="14">
        <v>398.86</v>
      </c>
      <c r="G3" s="39" t="s">
        <v>69</v>
      </c>
      <c r="H3" s="42">
        <v>522.72</v>
      </c>
      <c r="I3" s="40" t="s">
        <v>51</v>
      </c>
      <c r="J3" s="43">
        <v>36.22</v>
      </c>
      <c r="K3" s="44">
        <f>SUM(C3+F3+H3+J3)</f>
        <v>1020.72</v>
      </c>
      <c r="L3" s="110"/>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row>
    <row r="4" spans="1:54" ht="120.75" thickBot="1" x14ac:dyDescent="0.3">
      <c r="A4" s="108"/>
      <c r="B4" s="45" t="s">
        <v>44</v>
      </c>
      <c r="C4" s="13">
        <v>153.06</v>
      </c>
      <c r="D4" s="40" t="s">
        <v>66</v>
      </c>
      <c r="E4" s="46"/>
      <c r="F4" s="14">
        <v>162.32</v>
      </c>
      <c r="G4" s="39" t="s">
        <v>70</v>
      </c>
      <c r="H4" s="42">
        <v>1713.36</v>
      </c>
      <c r="I4" s="40" t="s">
        <v>61</v>
      </c>
      <c r="J4" s="43">
        <v>30.44</v>
      </c>
      <c r="K4" s="44">
        <f>SUM(C4+F4+H4+J4)</f>
        <v>2059.1799999999998</v>
      </c>
      <c r="L4" s="111"/>
    </row>
    <row r="5" spans="1:54" ht="135.75" thickBot="1" x14ac:dyDescent="0.3">
      <c r="A5" s="108"/>
      <c r="B5" s="39" t="s">
        <v>19</v>
      </c>
      <c r="C5" s="13">
        <v>42.17</v>
      </c>
      <c r="D5" s="47" t="s">
        <v>45</v>
      </c>
      <c r="E5" s="46"/>
      <c r="F5" s="14">
        <v>649.29999999999995</v>
      </c>
      <c r="G5" s="39" t="s">
        <v>55</v>
      </c>
      <c r="H5" s="42"/>
      <c r="I5" s="40" t="s">
        <v>49</v>
      </c>
      <c r="J5" s="43">
        <v>17.350000000000001</v>
      </c>
      <c r="K5" s="44">
        <f t="shared" ref="K5:K7" si="0">SUM(C5+F5+H5+J5)</f>
        <v>708.81999999999994</v>
      </c>
      <c r="L5" s="112"/>
    </row>
    <row r="6" spans="1:54" ht="90.75" customHeight="1" thickBot="1" x14ac:dyDescent="0.3">
      <c r="A6" s="108"/>
      <c r="B6" s="48" t="s">
        <v>63</v>
      </c>
      <c r="C6" s="19">
        <v>126.1</v>
      </c>
      <c r="D6" s="126" t="s">
        <v>20</v>
      </c>
      <c r="E6" s="46"/>
      <c r="F6" s="122">
        <v>60.87</v>
      </c>
      <c r="G6" s="49" t="s">
        <v>54</v>
      </c>
      <c r="H6" s="50">
        <v>26.78</v>
      </c>
      <c r="I6" s="40" t="s">
        <v>50</v>
      </c>
      <c r="J6" s="51">
        <v>17.350000000000001</v>
      </c>
      <c r="K6" s="44">
        <f t="shared" si="0"/>
        <v>231.1</v>
      </c>
      <c r="L6" s="21"/>
    </row>
    <row r="7" spans="1:54" s="25" customFormat="1" ht="60.75" thickBot="1" x14ac:dyDescent="0.3">
      <c r="A7" s="109"/>
      <c r="B7" s="45" t="s">
        <v>47</v>
      </c>
      <c r="C7" s="22">
        <v>13.09</v>
      </c>
      <c r="D7" s="127"/>
      <c r="E7" s="52"/>
      <c r="F7" s="123"/>
      <c r="G7" s="53" t="s">
        <v>59</v>
      </c>
      <c r="H7" s="54">
        <v>26.78</v>
      </c>
      <c r="I7" s="40" t="s">
        <v>56</v>
      </c>
      <c r="J7" s="55">
        <v>26.78</v>
      </c>
      <c r="K7" s="44">
        <f t="shared" si="0"/>
        <v>66.650000000000006</v>
      </c>
      <c r="L7" s="113"/>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row>
    <row r="8" spans="1:54" s="83" customFormat="1" ht="24" customHeight="1" thickBot="1" x14ac:dyDescent="0.3">
      <c r="A8" s="80">
        <v>44196</v>
      </c>
      <c r="B8" s="66" t="s">
        <v>9</v>
      </c>
      <c r="C8" s="73">
        <f>SUM(C3:C7)</f>
        <v>397.34</v>
      </c>
      <c r="D8" s="68" t="s">
        <v>9</v>
      </c>
      <c r="E8" s="66"/>
      <c r="F8" s="69">
        <f>SUM(F3:F7)</f>
        <v>1271.3499999999999</v>
      </c>
      <c r="G8" s="70"/>
      <c r="H8" s="76">
        <f>SUM(H3:H7)</f>
        <v>2289.6400000000003</v>
      </c>
      <c r="I8" s="68"/>
      <c r="J8" s="76">
        <f>SUM(J3:J7)</f>
        <v>128.13999999999999</v>
      </c>
      <c r="K8" s="76">
        <f>SUM(C8+F8+H8+J8)</f>
        <v>4086.47</v>
      </c>
      <c r="L8" s="112"/>
      <c r="M8" s="81"/>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s="28" customFormat="1" ht="75.75" customHeight="1" thickBot="1" x14ac:dyDescent="0.3">
      <c r="A9" s="107">
        <v>44227</v>
      </c>
      <c r="B9" s="45" t="s">
        <v>65</v>
      </c>
      <c r="C9" s="13">
        <v>64.930000000000007</v>
      </c>
      <c r="D9" s="40" t="s">
        <v>72</v>
      </c>
      <c r="E9" s="29"/>
      <c r="F9" s="14">
        <v>124.58</v>
      </c>
      <c r="G9" s="39" t="s">
        <v>53</v>
      </c>
      <c r="H9" s="43">
        <v>35.71</v>
      </c>
      <c r="I9" s="40" t="s">
        <v>52</v>
      </c>
      <c r="J9" s="43">
        <v>48.29</v>
      </c>
      <c r="K9" s="56">
        <f>SUM(C9+F9+H9+J9)</f>
        <v>273.51</v>
      </c>
      <c r="L9" s="11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row>
    <row r="10" spans="1:54" s="25" customFormat="1" ht="90.75" thickBot="1" x14ac:dyDescent="0.3">
      <c r="A10" s="116"/>
      <c r="B10" s="45" t="s">
        <v>44</v>
      </c>
      <c r="C10" s="13">
        <v>179.2</v>
      </c>
      <c r="D10" s="40" t="s">
        <v>67</v>
      </c>
      <c r="E10" s="29"/>
      <c r="F10" s="14">
        <v>202.9</v>
      </c>
      <c r="G10" s="39" t="s">
        <v>58</v>
      </c>
      <c r="H10" s="43">
        <v>35.71</v>
      </c>
      <c r="I10" s="40" t="s">
        <v>60</v>
      </c>
      <c r="J10" s="43">
        <v>40.58</v>
      </c>
      <c r="K10" s="56">
        <f t="shared" ref="K10:K14" si="1">SUM(C10+F10+H10+J10)</f>
        <v>458.39</v>
      </c>
      <c r="L10" s="111"/>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row>
    <row r="11" spans="1:54" s="25" customFormat="1" ht="75.75" thickBot="1" x14ac:dyDescent="0.3">
      <c r="A11" s="116"/>
      <c r="B11" s="45" t="s">
        <v>19</v>
      </c>
      <c r="C11" s="13">
        <v>52.17</v>
      </c>
      <c r="D11" s="47" t="s">
        <v>46</v>
      </c>
      <c r="E11" s="29"/>
      <c r="F11" s="14">
        <v>0</v>
      </c>
      <c r="G11" s="39" t="s">
        <v>43</v>
      </c>
      <c r="H11" s="43">
        <v>371.39</v>
      </c>
      <c r="I11" s="40" t="s">
        <v>49</v>
      </c>
      <c r="J11" s="43">
        <v>21.2</v>
      </c>
      <c r="K11" s="56">
        <f t="shared" si="1"/>
        <v>444.76</v>
      </c>
      <c r="L11" s="111"/>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row>
    <row r="12" spans="1:54" s="25" customFormat="1" ht="80.25" customHeight="1" thickBot="1" x14ac:dyDescent="0.3">
      <c r="A12" s="116"/>
      <c r="B12" s="57" t="s">
        <v>62</v>
      </c>
      <c r="C12" s="30">
        <v>127.06</v>
      </c>
      <c r="D12" s="47" t="s">
        <v>20</v>
      </c>
      <c r="E12" s="17"/>
      <c r="F12" s="31">
        <v>0</v>
      </c>
      <c r="G12" s="58" t="s">
        <v>55</v>
      </c>
      <c r="H12" s="59">
        <v>0</v>
      </c>
      <c r="I12" s="60" t="s">
        <v>50</v>
      </c>
      <c r="J12" s="59">
        <v>21.2</v>
      </c>
      <c r="K12" s="56">
        <f t="shared" si="1"/>
        <v>148.26</v>
      </c>
      <c r="L12" s="111"/>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row>
    <row r="13" spans="1:54" s="25" customFormat="1" ht="30.75" customHeight="1" thickBot="1" x14ac:dyDescent="0.3">
      <c r="A13" s="116"/>
      <c r="B13" s="118" t="s">
        <v>48</v>
      </c>
      <c r="C13" s="122">
        <v>17.45</v>
      </c>
      <c r="D13" s="120"/>
      <c r="E13" s="29"/>
      <c r="F13" s="122"/>
      <c r="G13" s="124"/>
      <c r="H13" s="122"/>
      <c r="I13" s="40" t="s">
        <v>57</v>
      </c>
      <c r="J13" s="43">
        <v>35.72</v>
      </c>
      <c r="K13" s="56">
        <f t="shared" si="1"/>
        <v>53.17</v>
      </c>
      <c r="L13" s="111"/>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row>
    <row r="14" spans="1:54" s="25" customFormat="1" ht="32.25" customHeight="1" thickBot="1" x14ac:dyDescent="0.3">
      <c r="A14" s="117"/>
      <c r="B14" s="119"/>
      <c r="C14" s="123"/>
      <c r="D14" s="121"/>
      <c r="E14" s="29"/>
      <c r="F14" s="123"/>
      <c r="G14" s="125"/>
      <c r="H14" s="123"/>
      <c r="I14" s="40" t="s">
        <v>68</v>
      </c>
      <c r="J14" s="43">
        <v>242</v>
      </c>
      <c r="K14" s="44">
        <f t="shared" si="1"/>
        <v>242</v>
      </c>
      <c r="L14" s="111"/>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s="72" customFormat="1" ht="30.75" customHeight="1" thickBot="1" x14ac:dyDescent="0.3">
      <c r="A15" s="65">
        <v>44227</v>
      </c>
      <c r="B15" s="66" t="s">
        <v>9</v>
      </c>
      <c r="C15" s="67">
        <f>SUM(C9:C13)</f>
        <v>440.81</v>
      </c>
      <c r="D15" s="68" t="s">
        <v>9</v>
      </c>
      <c r="E15" s="66"/>
      <c r="F15" s="69">
        <f>SUM(F9:F13)</f>
        <v>327.48</v>
      </c>
      <c r="G15" s="70" t="s">
        <v>9</v>
      </c>
      <c r="H15" s="67">
        <f>SUM(H9:H13)</f>
        <v>442.81</v>
      </c>
      <c r="I15" s="68" t="s">
        <v>9</v>
      </c>
      <c r="J15" s="67">
        <f>SUM(J9:J14)</f>
        <v>408.99</v>
      </c>
      <c r="K15" s="69">
        <f>SUM(K9:K13)</f>
        <v>1378.09</v>
      </c>
      <c r="L15" s="11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row>
    <row r="16" spans="1:54" s="79" customFormat="1" ht="28.5" customHeight="1" thickBot="1" x14ac:dyDescent="0.3">
      <c r="A16" s="114" t="s">
        <v>13</v>
      </c>
      <c r="B16" s="115"/>
      <c r="C16" s="73">
        <f>C8+C15</f>
        <v>838.15</v>
      </c>
      <c r="D16" s="74"/>
      <c r="E16" s="75">
        <f>SUM(E3:E8)</f>
        <v>0</v>
      </c>
      <c r="F16" s="76">
        <f>F8+F15</f>
        <v>1598.83</v>
      </c>
      <c r="G16" s="77"/>
      <c r="H16" s="73">
        <f>H8+H15</f>
        <v>2732.4500000000003</v>
      </c>
      <c r="I16" s="74"/>
      <c r="J16" s="73">
        <f>J8+J15</f>
        <v>537.13</v>
      </c>
      <c r="K16" s="76">
        <f>K8+K15</f>
        <v>5464.5599999999995</v>
      </c>
      <c r="L16" s="112"/>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row>
  </sheetData>
  <mergeCells count="15">
    <mergeCell ref="A1:L1"/>
    <mergeCell ref="A3:A7"/>
    <mergeCell ref="L3:L5"/>
    <mergeCell ref="L7:L8"/>
    <mergeCell ref="L9:L16"/>
    <mergeCell ref="A16:B16"/>
    <mergeCell ref="A9:A14"/>
    <mergeCell ref="B13:B14"/>
    <mergeCell ref="D13:D14"/>
    <mergeCell ref="F13:F14"/>
    <mergeCell ref="G13:G14"/>
    <mergeCell ref="H13:H14"/>
    <mergeCell ref="C13:C14"/>
    <mergeCell ref="F6:F7"/>
    <mergeCell ref="D6:D7"/>
  </mergeCells>
  <pageMargins left="0.11811023622047245" right="0.11811023622047245" top="0.74803149606299213" bottom="0" header="0" footer="0.11811023622047245"/>
  <pageSetup scale="5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view="pageBreakPreview" topLeftCell="A13" zoomScaleNormal="100" zoomScaleSheetLayoutView="100" workbookViewId="0">
      <selection activeCell="A6" sqref="A1:XFD1048576"/>
    </sheetView>
  </sheetViews>
  <sheetFormatPr defaultColWidth="9.140625" defaultRowHeight="15" x14ac:dyDescent="0.25"/>
  <cols>
    <col min="1" max="1" width="13.85546875" style="63" customWidth="1"/>
    <col min="2" max="2" width="20" style="17" customWidth="1"/>
    <col min="3" max="3" width="11.42578125" style="30" customWidth="1"/>
    <col min="4" max="4" width="31.85546875" style="61" customWidth="1"/>
    <col min="5" max="5" width="0.140625" style="17" hidden="1" customWidth="1"/>
    <col min="6" max="6" width="11.28515625" style="31" customWidth="1"/>
    <col min="7" max="7" width="20.85546875" style="34" customWidth="1"/>
    <col min="8" max="8" width="10.85546875" style="59" customWidth="1"/>
    <col min="9" max="9" width="25.28515625" style="61" customWidth="1"/>
    <col min="10" max="10" width="11.7109375" style="59" customWidth="1"/>
    <col min="11" max="11" width="12.42578125" style="62" customWidth="1"/>
    <col min="12" max="12" width="12.85546875" style="34" customWidth="1"/>
    <col min="13" max="54" width="9.140625" style="17" hidden="1" customWidth="1"/>
    <col min="55" max="16384" width="9.140625" style="17"/>
  </cols>
  <sheetData>
    <row r="1" spans="1:13" s="1" customFormat="1" ht="24" customHeight="1" thickBot="1" x14ac:dyDescent="0.3">
      <c r="A1" s="128" t="s">
        <v>8</v>
      </c>
      <c r="B1" s="129"/>
      <c r="C1" s="129"/>
      <c r="D1" s="129"/>
      <c r="E1" s="129"/>
      <c r="F1" s="129"/>
      <c r="G1" s="129"/>
      <c r="H1" s="129"/>
      <c r="I1" s="129"/>
      <c r="J1" s="129"/>
      <c r="K1" s="129"/>
      <c r="L1" s="129"/>
    </row>
    <row r="2" spans="1:13" s="7" customFormat="1" ht="45.75" thickBot="1" x14ac:dyDescent="0.3">
      <c r="A2" s="4" t="s">
        <v>3</v>
      </c>
      <c r="B2" s="5" t="s">
        <v>0</v>
      </c>
      <c r="C2" s="3" t="s">
        <v>1</v>
      </c>
      <c r="D2" s="4" t="s">
        <v>7</v>
      </c>
      <c r="E2" s="37"/>
      <c r="F2" s="4" t="s">
        <v>1</v>
      </c>
      <c r="G2" s="38" t="s">
        <v>5</v>
      </c>
      <c r="H2" s="5" t="s">
        <v>1</v>
      </c>
      <c r="I2" s="4" t="s">
        <v>6</v>
      </c>
      <c r="J2" s="5" t="s">
        <v>22</v>
      </c>
      <c r="K2" s="4" t="s">
        <v>2</v>
      </c>
      <c r="L2" s="6" t="s">
        <v>4</v>
      </c>
    </row>
    <row r="3" spans="1:13" s="10" customFormat="1" ht="35.25" customHeight="1" thickBot="1" x14ac:dyDescent="0.3">
      <c r="A3" s="138">
        <v>44104</v>
      </c>
      <c r="B3" s="139"/>
      <c r="C3" s="141"/>
      <c r="D3" s="47" t="s">
        <v>20</v>
      </c>
      <c r="E3" s="84"/>
      <c r="F3" s="9">
        <v>50.73</v>
      </c>
      <c r="G3" s="143"/>
      <c r="H3" s="145"/>
      <c r="I3" s="118" t="s">
        <v>38</v>
      </c>
      <c r="J3" s="133">
        <v>20.29</v>
      </c>
      <c r="K3" s="135">
        <f>SUM(F3+F4+J3)</f>
        <v>600.16999999999996</v>
      </c>
      <c r="L3" s="130"/>
    </row>
    <row r="4" spans="1:13" s="7" customFormat="1" ht="135" customHeight="1" thickBot="1" x14ac:dyDescent="0.3">
      <c r="A4" s="127"/>
      <c r="B4" s="140"/>
      <c r="C4" s="142"/>
      <c r="D4" s="64" t="s">
        <v>16</v>
      </c>
      <c r="E4" s="85"/>
      <c r="F4" s="11">
        <v>529.15</v>
      </c>
      <c r="G4" s="144"/>
      <c r="H4" s="146"/>
      <c r="I4" s="147"/>
      <c r="J4" s="134"/>
      <c r="K4" s="134"/>
      <c r="L4" s="131"/>
    </row>
    <row r="5" spans="1:13" s="12" customFormat="1" ht="25.5" customHeight="1" thickBot="1" x14ac:dyDescent="0.3">
      <c r="A5" s="86">
        <v>44104</v>
      </c>
      <c r="B5" s="12" t="s">
        <v>9</v>
      </c>
      <c r="C5" s="35">
        <v>0</v>
      </c>
      <c r="D5" s="87" t="s">
        <v>9</v>
      </c>
      <c r="F5" s="36">
        <f>SUM(F3:F4)</f>
        <v>579.88</v>
      </c>
      <c r="G5" s="88" t="s">
        <v>9</v>
      </c>
      <c r="H5" s="89">
        <v>0</v>
      </c>
      <c r="I5" s="87" t="s">
        <v>9</v>
      </c>
      <c r="J5" s="89">
        <f>SUM(J3:J4)</f>
        <v>20.29</v>
      </c>
      <c r="K5" s="90">
        <f>SUM(K3:K4)</f>
        <v>600.16999999999996</v>
      </c>
      <c r="L5" s="132"/>
    </row>
    <row r="6" spans="1:13" s="15" customFormat="1" ht="184.5" customHeight="1" thickBot="1" x14ac:dyDescent="0.3">
      <c r="A6" s="107">
        <v>44135</v>
      </c>
      <c r="B6" s="39" t="s">
        <v>11</v>
      </c>
      <c r="C6" s="13">
        <v>9.1300000000000008</v>
      </c>
      <c r="D6" s="40" t="s">
        <v>26</v>
      </c>
      <c r="E6" s="41"/>
      <c r="F6" s="14">
        <v>419.46</v>
      </c>
      <c r="G6" s="39" t="s">
        <v>31</v>
      </c>
      <c r="H6" s="42">
        <v>3714.7</v>
      </c>
      <c r="I6" s="40" t="s">
        <v>14</v>
      </c>
      <c r="J6" s="43">
        <v>24.53</v>
      </c>
      <c r="K6" s="44">
        <f>SUM(C6+F6+H6+J6)</f>
        <v>4167.82</v>
      </c>
      <c r="L6" s="110"/>
    </row>
    <row r="7" spans="1:13" ht="183" customHeight="1" thickBot="1" x14ac:dyDescent="0.3">
      <c r="A7" s="108"/>
      <c r="B7" s="39" t="s">
        <v>12</v>
      </c>
      <c r="C7" s="13">
        <v>278.17</v>
      </c>
      <c r="D7" s="40" t="s">
        <v>32</v>
      </c>
      <c r="E7" s="46"/>
      <c r="F7" s="14">
        <v>150.15</v>
      </c>
      <c r="G7" s="39" t="s">
        <v>30</v>
      </c>
      <c r="H7" s="42">
        <v>1949.31</v>
      </c>
      <c r="I7" s="40" t="s">
        <v>39</v>
      </c>
      <c r="J7" s="43">
        <v>50.72</v>
      </c>
      <c r="K7" s="44">
        <f>SUM(C7+F7+H7+J7)</f>
        <v>2428.35</v>
      </c>
      <c r="L7" s="111"/>
    </row>
    <row r="8" spans="1:13" ht="276.75" customHeight="1" thickBot="1" x14ac:dyDescent="0.3">
      <c r="A8" s="108"/>
      <c r="B8" s="39" t="s">
        <v>19</v>
      </c>
      <c r="C8" s="13">
        <v>30.44</v>
      </c>
      <c r="D8" s="47" t="s">
        <v>17</v>
      </c>
      <c r="E8" s="46"/>
      <c r="F8" s="14">
        <v>892.77</v>
      </c>
      <c r="G8" s="39" t="s">
        <v>42</v>
      </c>
      <c r="H8" s="42">
        <v>3600</v>
      </c>
      <c r="I8" s="40" t="s">
        <v>41</v>
      </c>
      <c r="J8" s="43">
        <v>24.06</v>
      </c>
      <c r="K8" s="44">
        <f t="shared" ref="K8:K10" si="0">SUM(C8+F8+H8+J8)</f>
        <v>4547.2700000000004</v>
      </c>
      <c r="L8" s="112"/>
    </row>
    <row r="9" spans="1:13" ht="211.5" customHeight="1" thickBot="1" x14ac:dyDescent="0.3">
      <c r="A9" s="108"/>
      <c r="B9" s="48" t="s">
        <v>28</v>
      </c>
      <c r="C9" s="19">
        <v>162.83000000000001</v>
      </c>
      <c r="D9" s="91" t="s">
        <v>20</v>
      </c>
      <c r="E9" s="46"/>
      <c r="F9" s="20">
        <v>91.3</v>
      </c>
      <c r="G9" s="49" t="s">
        <v>34</v>
      </c>
      <c r="H9" s="50">
        <v>45.66</v>
      </c>
      <c r="I9" s="92" t="s">
        <v>40</v>
      </c>
      <c r="J9" s="51">
        <v>24.06</v>
      </c>
      <c r="K9" s="44">
        <f t="shared" si="0"/>
        <v>323.84999999999997</v>
      </c>
      <c r="L9" s="21"/>
    </row>
    <row r="10" spans="1:13" s="24" customFormat="1" ht="123" customHeight="1" thickBot="1" x14ac:dyDescent="0.3">
      <c r="A10" s="109"/>
      <c r="B10" s="93" t="s">
        <v>24</v>
      </c>
      <c r="C10" s="22">
        <v>12.17</v>
      </c>
      <c r="D10" s="94"/>
      <c r="E10" s="52"/>
      <c r="F10" s="23">
        <v>0</v>
      </c>
      <c r="G10" s="53" t="s">
        <v>35</v>
      </c>
      <c r="H10" s="54">
        <v>36.520000000000003</v>
      </c>
      <c r="I10" s="95"/>
      <c r="J10" s="55">
        <v>0</v>
      </c>
      <c r="K10" s="44">
        <f t="shared" si="0"/>
        <v>48.690000000000005</v>
      </c>
      <c r="L10" s="113"/>
    </row>
    <row r="11" spans="1:13" s="27" customFormat="1" ht="24" customHeight="1" thickBot="1" x14ac:dyDescent="0.3">
      <c r="A11" s="96">
        <v>44135</v>
      </c>
      <c r="B11" s="12" t="s">
        <v>9</v>
      </c>
      <c r="C11" s="35">
        <f>SUM(C6:C10)</f>
        <v>492.74000000000007</v>
      </c>
      <c r="D11" s="87" t="s">
        <v>9</v>
      </c>
      <c r="E11" s="12"/>
      <c r="F11" s="97">
        <f>SUM(F6:F10)</f>
        <v>1553.68</v>
      </c>
      <c r="G11" s="88"/>
      <c r="H11" s="36">
        <f>SUM(H6:H10)</f>
        <v>9346.19</v>
      </c>
      <c r="I11" s="87"/>
      <c r="J11" s="36">
        <f>SUM(J6:J10)</f>
        <v>123.37</v>
      </c>
      <c r="K11" s="97">
        <f t="shared" ref="K11" si="1">SUM(C11+F11+H11+J11)</f>
        <v>11515.980000000001</v>
      </c>
      <c r="L11" s="112"/>
      <c r="M11" s="26"/>
    </row>
    <row r="12" spans="1:13" s="29" customFormat="1" ht="141" customHeight="1" thickBot="1" x14ac:dyDescent="0.3">
      <c r="A12" s="107">
        <v>44165</v>
      </c>
      <c r="B12" s="45" t="s">
        <v>10</v>
      </c>
      <c r="C12" s="13">
        <v>64.930000000000007</v>
      </c>
      <c r="D12" s="40" t="s">
        <v>27</v>
      </c>
      <c r="F12" s="14">
        <v>191.74</v>
      </c>
      <c r="G12" s="39" t="s">
        <v>37</v>
      </c>
      <c r="H12" s="43">
        <v>36.520000000000003</v>
      </c>
      <c r="I12" s="40" t="s">
        <v>15</v>
      </c>
      <c r="J12" s="43">
        <v>22.73</v>
      </c>
      <c r="K12" s="56">
        <f>SUM(C12+F12+H12+J12)</f>
        <v>315.92</v>
      </c>
      <c r="L12" s="110"/>
    </row>
    <row r="13" spans="1:13" s="24" customFormat="1" ht="156" customHeight="1" thickBot="1" x14ac:dyDescent="0.3">
      <c r="A13" s="108"/>
      <c r="B13" s="45" t="s">
        <v>12</v>
      </c>
      <c r="C13" s="13">
        <v>174.2</v>
      </c>
      <c r="D13" s="40" t="s">
        <v>33</v>
      </c>
      <c r="E13" s="29"/>
      <c r="F13" s="14">
        <v>137.97</v>
      </c>
      <c r="G13" s="39" t="s">
        <v>36</v>
      </c>
      <c r="H13" s="43">
        <v>36.520000000000003</v>
      </c>
      <c r="I13" s="40" t="s">
        <v>21</v>
      </c>
      <c r="J13" s="43">
        <v>40.58</v>
      </c>
      <c r="K13" s="56">
        <f t="shared" ref="K13:K16" si="2">SUM(C13+F13+H13+J13)</f>
        <v>389.26999999999992</v>
      </c>
      <c r="L13" s="111"/>
    </row>
    <row r="14" spans="1:13" s="24" customFormat="1" ht="232.5" customHeight="1" thickBot="1" x14ac:dyDescent="0.3">
      <c r="A14" s="108"/>
      <c r="B14" s="45" t="s">
        <v>19</v>
      </c>
      <c r="C14" s="13">
        <v>29.29</v>
      </c>
      <c r="D14" s="47" t="s">
        <v>18</v>
      </c>
      <c r="E14" s="29"/>
      <c r="F14" s="14">
        <v>1021.03</v>
      </c>
      <c r="G14" s="39"/>
      <c r="H14" s="43">
        <v>0</v>
      </c>
      <c r="I14" s="40" t="s">
        <v>41</v>
      </c>
      <c r="J14" s="43">
        <v>23.13</v>
      </c>
      <c r="K14" s="56">
        <f t="shared" si="2"/>
        <v>1073.45</v>
      </c>
      <c r="L14" s="111"/>
    </row>
    <row r="15" spans="1:13" s="24" customFormat="1" ht="205.5" customHeight="1" thickBot="1" x14ac:dyDescent="0.3">
      <c r="A15" s="108"/>
      <c r="B15" s="57" t="s">
        <v>29</v>
      </c>
      <c r="C15" s="30">
        <v>154.61000000000001</v>
      </c>
      <c r="D15" s="98"/>
      <c r="E15" s="17"/>
      <c r="F15" s="31"/>
      <c r="G15" s="58"/>
      <c r="H15" s="59"/>
      <c r="I15" s="60" t="s">
        <v>40</v>
      </c>
      <c r="J15" s="59">
        <v>23.13</v>
      </c>
      <c r="K15" s="56">
        <f t="shared" si="2"/>
        <v>177.74</v>
      </c>
      <c r="L15" s="111"/>
    </row>
    <row r="16" spans="1:13" s="24" customFormat="1" ht="174" customHeight="1" thickBot="1" x14ac:dyDescent="0.3">
      <c r="A16" s="109"/>
      <c r="B16" s="45" t="s">
        <v>25</v>
      </c>
      <c r="C16" s="13">
        <v>5.15</v>
      </c>
      <c r="D16" s="47" t="s">
        <v>20</v>
      </c>
      <c r="E16" s="29"/>
      <c r="F16" s="14">
        <v>81.16</v>
      </c>
      <c r="G16" s="99"/>
      <c r="H16" s="43">
        <v>0</v>
      </c>
      <c r="I16" s="40" t="s">
        <v>23</v>
      </c>
      <c r="J16" s="43">
        <v>0</v>
      </c>
      <c r="K16" s="56">
        <f t="shared" si="2"/>
        <v>86.31</v>
      </c>
      <c r="L16" s="111"/>
    </row>
    <row r="17" spans="1:12" s="32" customFormat="1" ht="30.75" customHeight="1" thickBot="1" x14ac:dyDescent="0.3">
      <c r="A17" s="86">
        <v>44165</v>
      </c>
      <c r="B17" s="12" t="s">
        <v>9</v>
      </c>
      <c r="C17" s="100">
        <f>SUM(C12:C16)</f>
        <v>428.18</v>
      </c>
      <c r="D17" s="87" t="s">
        <v>9</v>
      </c>
      <c r="E17" s="12"/>
      <c r="F17" s="101">
        <f>SUM(F12:F16)</f>
        <v>1431.9</v>
      </c>
      <c r="G17" s="88" t="s">
        <v>9</v>
      </c>
      <c r="H17" s="100">
        <f>SUM(H12:H16)</f>
        <v>73.040000000000006</v>
      </c>
      <c r="I17" s="87" t="s">
        <v>9</v>
      </c>
      <c r="J17" s="100">
        <f>SUM(J12:J16)</f>
        <v>109.57</v>
      </c>
      <c r="K17" s="97">
        <f>SUM(K12:K16)</f>
        <v>2042.6899999999998</v>
      </c>
      <c r="L17" s="111"/>
    </row>
    <row r="18" spans="1:12" s="33" customFormat="1" ht="28.5" customHeight="1" thickBot="1" x14ac:dyDescent="0.3">
      <c r="A18" s="136" t="s">
        <v>13</v>
      </c>
      <c r="B18" s="137"/>
      <c r="C18" s="35">
        <f>C5+C17</f>
        <v>428.18</v>
      </c>
      <c r="D18" s="102"/>
      <c r="E18" s="103">
        <f>SUM(E6:E11)</f>
        <v>0</v>
      </c>
      <c r="F18" s="35">
        <f>F5+F17</f>
        <v>2011.7800000000002</v>
      </c>
      <c r="G18" s="104"/>
      <c r="H18" s="35">
        <f>H5+H17</f>
        <v>73.040000000000006</v>
      </c>
      <c r="I18" s="102"/>
      <c r="J18" s="35">
        <f>J5+J17</f>
        <v>129.85999999999999</v>
      </c>
      <c r="K18" s="36">
        <f>K5+K11+K17</f>
        <v>14158.840000000002</v>
      </c>
      <c r="L18" s="112"/>
    </row>
  </sheetData>
  <mergeCells count="16">
    <mergeCell ref="L12:L18"/>
    <mergeCell ref="A18:B18"/>
    <mergeCell ref="A12:A16"/>
    <mergeCell ref="A3:A4"/>
    <mergeCell ref="A6:A10"/>
    <mergeCell ref="B3:B4"/>
    <mergeCell ref="C3:C4"/>
    <mergeCell ref="G3:G4"/>
    <mergeCell ref="H3:H4"/>
    <mergeCell ref="I3:I4"/>
    <mergeCell ref="A1:L1"/>
    <mergeCell ref="L3:L5"/>
    <mergeCell ref="L6:L8"/>
    <mergeCell ref="L10:L11"/>
    <mergeCell ref="J3:J4"/>
    <mergeCell ref="K3:K4"/>
  </mergeCells>
  <printOptions horizontalCentered="1"/>
  <pageMargins left="0.51181102362204722" right="7.874015748031496E-2" top="0.74803149606299213" bottom="0.19685039370078741" header="0" footer="0"/>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1</vt:i4>
      </vt:variant>
    </vt:vector>
  </HeadingPairs>
  <TitlesOfParts>
    <vt:vector size="3" baseType="lpstr">
      <vt:lpstr>12-01</vt:lpstr>
      <vt:lpstr>09-10-11</vt:lpstr>
      <vt:lpstr>'09-10-11'!Print_Area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Bilotienė</dc:creator>
  <cp:lastModifiedBy>Acer</cp:lastModifiedBy>
  <cp:lastPrinted>2021-02-03T10:14:33Z</cp:lastPrinted>
  <dcterms:created xsi:type="dcterms:W3CDTF">2020-03-03T10:52:17Z</dcterms:created>
  <dcterms:modified xsi:type="dcterms:W3CDTF">2022-07-04T15:39:45Z</dcterms:modified>
</cp:coreProperties>
</file>